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DA63DBD3-F752-46D0-87C8-F0613CF46FD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" i="2" l="1"/>
  <c r="G11" i="2"/>
  <c r="F11" i="2"/>
  <c r="E11" i="2"/>
  <c r="D11" i="2"/>
  <c r="A11" i="2"/>
</calcChain>
</file>

<file path=xl/sharedStrings.xml><?xml version="1.0" encoding="utf-8"?>
<sst xmlns="http://schemas.openxmlformats.org/spreadsheetml/2006/main" count="300" uniqueCount="241">
  <si>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</si>
  <si>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</si>
  <si>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</si>
  <si>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</si>
  <si>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</si>
  <si>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</si>
  <si>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</si>
  <si>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</si>
  <si>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</si>
  <si>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</si>
  <si>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</si>
  <si>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</si>
  <si>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</si>
  <si>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</si>
  <si>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</si>
  <si>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</si>
  <si>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</si>
  <si>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</si>
  <si>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</si>
  <si>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</si>
  <si>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</si>
  <si>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</si>
  <si>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</si>
  <si>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</si>
  <si>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</si>
  <si>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</si>
  <si>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</si>
  <si>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</si>
  <si>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</si>
  <si>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</si>
  <si>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</si>
  <si>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</si>
  <si>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</si>
  <si>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</si>
  <si>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</si>
  <si>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</si>
  <si>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</si>
  <si>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</si>
  <si>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</si>
  <si>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</si>
  <si>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</si>
  <si>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</si>
  <si>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</si>
  <si>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</si>
  <si>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</si>
  <si>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</si>
  <si>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</si>
  <si>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</si>
  <si>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</si>
  <si>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</si>
  <si>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</si>
  <si>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</si>
  <si>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</si>
  <si>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</si>
  <si>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</si>
  <si>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</si>
  <si>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</si>
  <si>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</si>
  <si>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</si>
  <si>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</si>
  <si>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</si>
  <si>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</si>
  <si>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</si>
  <si>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</si>
  <si>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</si>
  <si>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</si>
  <si>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</si>
  <si>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</si>
  <si>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</si>
  <si>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</si>
  <si>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</si>
  <si>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</si>
  <si>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</si>
  <si>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</si>
  <si>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</si>
  <si>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</si>
  <si>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</si>
  <si>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</si>
  <si>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</si>
  <si>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</si>
  <si>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</si>
  <si>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</si>
  <si>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</si>
  <si>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</si>
  <si>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</si>
  <si>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</si>
  <si>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</si>
  <si>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</si>
  <si>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</si>
  <si>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</si>
  <si>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</si>
  <si>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</si>
  <si>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</si>
  <si>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</si>
  <si>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</si>
  <si>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</si>
  <si>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</si>
  <si>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</si>
  <si>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</si>
  <si>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</si>
  <si>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</si>
  <si>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</si>
  <si>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</si>
  <si>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</si>
  <si>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</si>
  <si>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</si>
  <si>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</si>
  <si>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</si>
  <si>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</si>
  <si>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</si>
  <si>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</si>
  <si>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</si>
  <si>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</si>
  <si>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</si>
  <si>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</si>
  <si>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</si>
  <si>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</si>
  <si>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</si>
  <si>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</si>
  <si>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</si>
  <si>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</si>
  <si>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</si>
  <si>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</si>
  <si>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</si>
  <si>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</si>
  <si>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</si>
  <si>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</si>
  <si>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</si>
  <si>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</si>
  <si>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</si>
  <si>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</si>
  <si>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</si>
  <si>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仁东控股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</si>
  <si>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</si>
  <si>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</si>
  <si>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</si>
  <si>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</si>
  <si>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</si>
  <si>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</si>
  <si>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</si>
  <si>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</si>
  <si>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</si>
  <si>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</si>
  <si>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</si>
  <si>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</si>
  <si>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</si>
  <si>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</si>
  <si>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</si>
  <si>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</si>
  <si>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</si>
  <si>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慧辰股份</t>
  </si>
  <si>
    <t>+</t>
  </si>
  <si>
    <t>-</t>
  </si>
  <si>
    <t>亿田智能</t>
  </si>
  <si>
    <t>康为世纪</t>
  </si>
  <si>
    <t>汇隆新材</t>
  </si>
  <si>
    <t>威腾电气</t>
  </si>
  <si>
    <t>皖仪科技</t>
  </si>
  <si>
    <t>格林精密</t>
  </si>
  <si>
    <t>嘉凯城</t>
  </si>
  <si>
    <t>双鹭药业</t>
  </si>
  <si>
    <t>三维天地</t>
  </si>
  <si>
    <t>长虹华意</t>
  </si>
  <si>
    <t>鸿达兴业</t>
  </si>
  <si>
    <t>骏成科技</t>
  </si>
  <si>
    <t>宜通世纪</t>
  </si>
  <si>
    <t>中科微至</t>
  </si>
  <si>
    <t>鸿利智汇</t>
  </si>
  <si>
    <t>凤凰股份</t>
  </si>
  <si>
    <t>润达医疗</t>
  </si>
  <si>
    <t>东来技术</t>
  </si>
  <si>
    <t>均胜电子</t>
  </si>
  <si>
    <t>华兰疫苗</t>
  </si>
  <si>
    <t>三角轮胎</t>
  </si>
  <si>
    <t>圣诺生物</t>
  </si>
  <si>
    <t>武汉凡谷</t>
  </si>
  <si>
    <t/>
  </si>
  <si>
    <t>融资融券市场交易数据统计(2023-10-13)</t>
  </si>
  <si>
    <t>麦捷科技</t>
  </si>
  <si>
    <t>博瑞传播</t>
  </si>
  <si>
    <t>蓝黛科技</t>
  </si>
  <si>
    <t>申华控股</t>
  </si>
  <si>
    <t>悦康药业</t>
  </si>
  <si>
    <t>太平鸟</t>
  </si>
  <si>
    <t>东威科技</t>
  </si>
  <si>
    <t>宝丽迪</t>
  </si>
  <si>
    <t>依米康</t>
  </si>
  <si>
    <t>特发信息</t>
  </si>
  <si>
    <t>智立方</t>
  </si>
  <si>
    <t>金安国纪</t>
  </si>
  <si>
    <t>英科再生</t>
  </si>
  <si>
    <t>永茂泰</t>
  </si>
  <si>
    <t>四方达</t>
  </si>
  <si>
    <t>中贝通信</t>
  </si>
  <si>
    <t>奥福环保</t>
  </si>
  <si>
    <t>鸿博股份</t>
  </si>
  <si>
    <t>通化金马</t>
  </si>
  <si>
    <t>TCL科技</t>
  </si>
  <si>
    <t>特发服务</t>
  </si>
  <si>
    <t>上海艾录</t>
  </si>
  <si>
    <t>永贵电器</t>
  </si>
  <si>
    <t>景兴纸业</t>
  </si>
  <si>
    <t>浙能电力</t>
  </si>
  <si>
    <t>时代出版</t>
  </si>
  <si>
    <t>汉仪股份</t>
  </si>
  <si>
    <t>纽泰格</t>
  </si>
  <si>
    <t>安联锐视</t>
  </si>
  <si>
    <t>美好医疗</t>
  </si>
  <si>
    <t>恒力石化</t>
  </si>
  <si>
    <t>华纳药厂</t>
  </si>
  <si>
    <t>皇庭国际</t>
  </si>
  <si>
    <t>银龙股份</t>
  </si>
  <si>
    <t>上海九百</t>
  </si>
  <si>
    <t>五洲新春</t>
  </si>
  <si>
    <t>惠博普</t>
  </si>
  <si>
    <t>天益医疗</t>
  </si>
  <si>
    <t>上声电子</t>
  </si>
  <si>
    <t>秋田微</t>
  </si>
  <si>
    <t>普天科技</t>
  </si>
  <si>
    <t>天宸股份</t>
  </si>
  <si>
    <t>澳华内镜</t>
  </si>
  <si>
    <t>昆仑万维</t>
  </si>
  <si>
    <t>京威股份</t>
  </si>
  <si>
    <t>万祥科技</t>
  </si>
  <si>
    <t>凯旺科技</t>
  </si>
  <si>
    <t>菲菱科思</t>
  </si>
  <si>
    <t>华锐精密</t>
  </si>
  <si>
    <t>湘油泵</t>
  </si>
  <si>
    <t>零点有数</t>
  </si>
  <si>
    <t>城市传媒</t>
  </si>
  <si>
    <t>东山精密</t>
  </si>
  <si>
    <t>众生药业</t>
  </si>
  <si>
    <t>岱勒新材</t>
  </si>
  <si>
    <t>虹软科技</t>
  </si>
  <si>
    <t>人民网</t>
  </si>
  <si>
    <t>乐普医疗</t>
  </si>
  <si>
    <t>津荣天宇</t>
  </si>
  <si>
    <t>鼎通科技</t>
  </si>
  <si>
    <t>争光股份</t>
  </si>
  <si>
    <t>闽东电力</t>
  </si>
  <si>
    <t>深科达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</si>
</sst>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b/>
      <sz val="11"/>
      <color theme="3"/>
      <name val="黑体"/>
      <family val="3"/>
      <charset val="134"/>
    </font>
  </fonts>
  <fills count="54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43235572374649"/>
        <bgColor indexed="64"/>
      </patternFill>
    </fill>
    <fill>
      <patternFill patternType="solid">
        <fgColor theme="0"/>
        <bgColor rgb="FF000000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</borders>
  <cellStyleXfs count="12378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7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  <xf numFmtId="0" fontId="13" fillId="21" borderId="8" applyNumberFormat="0" applyFont="0" applyAlignment="0" applyProtection="0">
      <alignment vertical="center"/>
    </xf>
  </cellStyleXfs>
  <cellXfs count="71">
    <xf numFmtId="0" fontId="0" fillId="0" borderId="0" xfId="0">
      <alignment vertical="center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3" xfId="10342" applyFont="1" applyBorder="1" applyAlignment="1">
      <alignment horizontal="center" vertical="center" wrapText="1"/>
    </xf>
    <xf numFmtId="14" fontId="4" fillId="0" borderId="3" xfId="10342" applyNumberFormat="1" applyFont="1" applyBorder="1" applyAlignment="1">
      <alignment horizontal="center" vertical="center" wrapText="1"/>
    </xf>
    <xf numFmtId="0" fontId="5" fillId="0" borderId="2" xfId="10342" applyFont="1" applyBorder="1" applyAlignment="1">
      <alignment horizontal="center" vertical="center" wrapText="1"/>
    </xf>
    <xf numFmtId="0" fontId="5" fillId="0" borderId="3" xfId="10342" applyFont="1" applyBorder="1" applyAlignment="1">
      <alignment horizontal="center" vertical="center" wrapText="1"/>
    </xf>
    <xf numFmtId="176" fontId="3" fillId="0" borderId="3" xfId="10342" applyNumberFormat="1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2" fillId="6" borderId="6" xfId="0" applyFont="1" applyFill="1" applyBorder="1" applyAlignment="1"/>
    <xf numFmtId="0" fontId="12" fillId="6" borderId="6" xfId="0" applyFont="1" applyFill="1" applyBorder="1" applyAlignment="1">
      <alignment horizontal="center"/>
    </xf>
    <xf numFmtId="9" fontId="12" fillId="6" borderId="6" xfId="51" applyFont="1" applyFill="1" applyBorder="1" applyAlignment="1"/>
    <xf numFmtId="0" fontId="10" fillId="2" borderId="4" xfId="0" applyFont="1" applyFill="1" applyBorder="1" applyAlignment="1">
      <alignment horizontal="center" vertical="center" wrapText="1"/>
    </xf>
    <xf numFmtId="0" fontId="0" fillId="3" borderId="5" xfId="0" applyFill="1" applyBorder="1" applyAlignment="1"/>
    <xf numFmtId="0" fontId="0" fillId="3" borderId="5" xfId="0" applyFill="1" applyBorder="1" applyAlignment="1">
      <alignment horizontal="center"/>
    </xf>
    <xf numFmtId="9" fontId="0" fillId="3" borderId="5" xfId="51" applyFont="1" applyFill="1" applyBorder="1" applyAlignment="1"/>
    <xf numFmtId="0" fontId="0" fillId="7" borderId="6" xfId="0" applyFill="1" applyBorder="1" applyAlignment="1"/>
    <xf numFmtId="0" fontId="0" fillId="3" borderId="6" xfId="0" applyFill="1" applyBorder="1" applyAlignment="1">
      <alignment horizontal="center"/>
    </xf>
    <xf numFmtId="0" fontId="0" fillId="3" borderId="6" xfId="0" applyFill="1" applyBorder="1" applyAlignment="1"/>
    <xf numFmtId="9" fontId="0" fillId="3" borderId="6" xfId="51" applyFont="1" applyFill="1" applyBorder="1" applyAlignment="1"/>
    <xf numFmtId="0" fontId="13" fillId="3" borderId="0" xfId="0" applyFont="1" applyFill="1" applyAlignment="1"/>
    <xf numFmtId="0" fontId="36" fillId="52" borderId="20" xfId="10342" applyFont="1" applyFill="1" applyBorder="1" applyAlignment="1">
      <alignment horizontal="center" vertical="center" wrapText="1"/>
    </xf>
    <xf numFmtId="0" fontId="36" fillId="3" borderId="20" xfId="10342" applyFont="1" applyFill="1" applyBorder="1" applyAlignment="1">
      <alignment horizontal="center" vertical="center" wrapText="1"/>
    </xf>
    <xf numFmtId="3" fontId="36" fillId="3" borderId="20" xfId="10342" applyNumberFormat="1" applyFont="1" applyFill="1" applyBorder="1" applyAlignment="1">
      <alignment horizontal="center" vertical="center" wrapText="1"/>
    </xf>
    <xf numFmtId="0" fontId="36" fillId="52" borderId="21" xfId="10342" applyFont="1" applyFill="1" applyBorder="1" applyAlignment="1">
      <alignment horizontal="center" vertical="center" wrapText="1"/>
    </xf>
    <xf numFmtId="4" fontId="36" fillId="53" borderId="21" xfId="10342" applyNumberFormat="1" applyFont="1" applyFill="1" applyBorder="1" applyAlignment="1">
      <alignment vertical="center"/>
    </xf>
    <xf numFmtId="177" fontId="36" fillId="53" borderId="21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2" xfId="10342" applyFont="1" applyFill="1" applyBorder="1" applyAlignment="1">
      <alignment horizontal="center" vertical="center" wrapText="1"/>
    </xf>
    <xf numFmtId="0" fontId="37" fillId="2" borderId="22" xfId="10342" applyFont="1" applyFill="1" applyBorder="1" applyAlignment="1">
      <alignment horizontal="center" vertical="center"/>
    </xf>
    <xf numFmtId="0" fontId="38" fillId="52" borderId="20" xfId="10342" applyFont="1" applyFill="1" applyBorder="1" applyAlignment="1">
      <alignment horizontal="center"/>
    </xf>
    <xf numFmtId="2" fontId="38" fillId="3" borderId="20" xfId="10342" applyNumberFormat="1" applyFont="1" applyFill="1" applyBorder="1"/>
    <xf numFmtId="0" fontId="10" fillId="2" borderId="20" xfId="10342" applyFont="1" applyFill="1" applyBorder="1" applyAlignment="1">
      <alignment horizontal="left" vertical="center" wrapText="1"/>
    </xf>
    <xf numFmtId="0" fontId="38" fillId="3" borderId="20" xfId="10342" applyFont="1" applyFill="1" applyBorder="1" applyAlignment="1">
      <alignment horizontal="center"/>
    </xf>
    <xf numFmtId="0" fontId="38" fillId="52" borderId="20" xfId="10342" quotePrefix="1" applyFont="1" applyFill="1" applyBorder="1" applyAlignment="1">
      <alignment horizontal="center"/>
    </xf>
    <xf numFmtId="0" fontId="0" fillId="3" borderId="23" xfId="0" applyFill="1" applyBorder="1" applyAlignment="1"/>
    <xf numFmtId="176" fontId="3" fillId="0" borderId="24" xfId="10342" applyNumberFormat="1" applyFont="1" applyBorder="1" applyAlignment="1">
      <alignment horizontal="center" vertical="center" wrapText="1"/>
    </xf>
    <xf numFmtId="0" fontId="3" fillId="0" borderId="25" xfId="10342" applyFont="1" applyBorder="1" applyAlignment="1">
      <alignment horizontal="center" vertical="center" wrapText="1"/>
    </xf>
    <xf numFmtId="14" fontId="4" fillId="0" borderId="25" xfId="10342" applyNumberFormat="1" applyFont="1" applyBorder="1" applyAlignment="1">
      <alignment horizontal="center" vertical="center" wrapText="1"/>
    </xf>
    <xf numFmtId="0" fontId="5" fillId="0" borderId="25" xfId="10342" applyFont="1" applyBorder="1" applyAlignment="1">
      <alignment horizontal="center" vertical="center" wrapText="1"/>
    </xf>
    <xf numFmtId="0" fontId="5" fillId="0" borderId="24" xfId="10342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3" fontId="40" fillId="3" borderId="20" xfId="10342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35" fillId="2" borderId="16" xfId="10342" applyNumberFormat="1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35" fillId="51" borderId="19" xfId="10342" applyFont="1" applyFill="1" applyBorder="1" applyAlignment="1">
      <alignment horizontal="center" vertical="center"/>
    </xf>
    <xf numFmtId="0" fontId="10" fillId="2" borderId="20" xfId="10342" applyFont="1" applyFill="1" applyBorder="1" applyAlignment="1">
      <alignment horizontal="center" vertical="center" wrapText="1"/>
    </xf>
    <xf numFmtId="0" fontId="39" fillId="4" borderId="20" xfId="10342" applyFont="1" applyFill="1" applyBorder="1" applyAlignment="1">
      <alignment horizontal="left" wrapText="1"/>
    </xf>
    <xf numFmtId="0" fontId="38" fillId="52" borderId="20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378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448234</xdr:rowOff>
    </xdr:from>
    <xdr:to>
      <xdr:col>8</xdr:col>
      <xdr:colOff>8965</xdr:colOff>
      <xdr:row>10</xdr:row>
      <xdr:rowOff>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0347239F-4EB9-F3C1-5EEB-F3A452D4A7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4681"/>
          <a:ext cx="7969624" cy="40251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8965</xdr:colOff>
      <xdr:row>16</xdr:row>
      <xdr:rowOff>8965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C7B65F45-2C46-6C9C-4574-AACF9942AC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9835"/>
          <a:ext cx="7969624" cy="41685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opLeftCell="A10" zoomScale="85" zoomScaleNormal="85" workbookViewId="0">
      <selection activeCell="L15" sqref="L15"/>
    </sheetView>
  </sheetViews>
  <sheetFormatPr defaultColWidth="8.88671875" defaultRowHeight="14.4" x14ac:dyDescent="0.25"/>
  <cols>
    <col min="1" max="1" width="12.88671875" style="13" customWidth="1"/>
    <col min="2" max="2" width="17" style="13" customWidth="1"/>
    <col min="3" max="3" width="13.109375" style="13" customWidth="1"/>
    <col min="4" max="4" width="12.33203125" style="13" customWidth="1"/>
    <col min="5" max="5" width="13.44140625" style="13" customWidth="1"/>
    <col min="6" max="6" width="15.109375" style="13" customWidth="1"/>
    <col min="7" max="7" width="15.33203125" style="13" customWidth="1"/>
    <col min="8" max="8" width="16.88671875" style="13" customWidth="1"/>
    <col min="9" max="16384" width="8.88671875" style="13"/>
  </cols>
  <sheetData>
    <row r="1" spans="1:22" ht="42.6" customHeight="1" thickTop="1" thickBot="1" x14ac:dyDescent="0.3">
      <c r="A1" s="63" t="s">
        <v>177</v>
      </c>
      <c r="B1" s="63"/>
      <c r="C1" s="63"/>
      <c r="D1" s="63"/>
      <c r="E1" s="63"/>
      <c r="F1" s="63"/>
      <c r="G1" s="63"/>
      <c r="H1" s="63"/>
    </row>
    <row r="2" spans="1:22" ht="3.6" customHeight="1" thickTop="1" thickBot="1" x14ac:dyDescent="0.3">
      <c r="A2" s="64"/>
      <c r="B2" s="65"/>
      <c r="C2" s="65"/>
      <c r="D2" s="65"/>
      <c r="E2" s="65"/>
      <c r="F2" s="65"/>
      <c r="G2" s="65"/>
      <c r="H2" s="6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61" t="s">
        <v>143</v>
      </c>
      <c r="G3" s="38" t="s">
        <v>146</v>
      </c>
      <c r="H3" s="38" t="s">
        <v>5</v>
      </c>
    </row>
    <row r="4" spans="1:22" ht="36.6" customHeight="1" x14ac:dyDescent="0.25">
      <c r="A4" s="39" t="s">
        <v>6</v>
      </c>
      <c r="B4" s="40">
        <v>16233.277583769999</v>
      </c>
      <c r="C4" s="40">
        <v>15354.48468553</v>
      </c>
      <c r="D4" s="40">
        <v>875.99772532999998</v>
      </c>
      <c r="E4" s="40">
        <v>655.64521798999999</v>
      </c>
      <c r="F4" s="40">
        <v>-17.535641580001538</v>
      </c>
      <c r="G4" s="41">
        <v>-0.94502226297132896</v>
      </c>
      <c r="H4" s="41">
        <v>-0.34649631746398457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51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14"/>
      <c r="P12" s="14"/>
      <c r="Q12" s="14"/>
      <c r="R12" s="17"/>
      <c r="S12" s="17"/>
      <c r="T12" s="17"/>
      <c r="U12" s="17"/>
      <c r="V12" s="17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13">
        <v>2</v>
      </c>
      <c r="O13" s="15"/>
      <c r="P13" s="16"/>
      <c r="Q13" s="18"/>
      <c r="R13" s="19"/>
      <c r="S13" s="19"/>
      <c r="T13" s="19"/>
      <c r="U13" s="19"/>
      <c r="V13" s="19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15"/>
      <c r="P14" s="16"/>
      <c r="Q14" s="18"/>
      <c r="R14" s="19"/>
      <c r="S14" s="19"/>
      <c r="T14" s="19"/>
      <c r="U14" s="19"/>
      <c r="V14" s="19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15"/>
      <c r="P15" s="16"/>
      <c r="Q15" s="18"/>
      <c r="R15" s="19"/>
      <c r="S15" s="19"/>
      <c r="T15" s="19"/>
      <c r="U15" s="19"/>
      <c r="V15" s="19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5" thickBot="1" x14ac:dyDescent="0.3">
      <c r="A19" s="46" t="s">
        <v>17</v>
      </c>
      <c r="B19" s="50" t="s">
        <v>18</v>
      </c>
      <c r="C19" s="47">
        <v>3.3145466994738562</v>
      </c>
      <c r="D19" s="47">
        <v>1.7415194925494326</v>
      </c>
      <c r="E19" s="47">
        <v>84522.43433957122</v>
      </c>
      <c r="F19" s="47">
        <v>6.1147500913752459</v>
      </c>
      <c r="G19" s="47">
        <v>8.4328314567706393</v>
      </c>
      <c r="H19" s="47">
        <v>105.17095170770655</v>
      </c>
    </row>
    <row r="20" spans="1:8" ht="15" thickBot="1" x14ac:dyDescent="0.3">
      <c r="A20" s="46" t="s">
        <v>19</v>
      </c>
      <c r="B20" s="50" t="s">
        <v>20</v>
      </c>
      <c r="C20" s="47">
        <v>3.5744135067788942</v>
      </c>
      <c r="D20" s="47">
        <v>0.94632247370358558</v>
      </c>
      <c r="E20" s="47">
        <v>7.550942542404532</v>
      </c>
      <c r="F20" s="47">
        <v>4.3992832129757957</v>
      </c>
      <c r="G20" s="47">
        <v>30.657688452206777</v>
      </c>
      <c r="H20" s="47">
        <v>104.52293874112424</v>
      </c>
    </row>
    <row r="21" spans="1:8" ht="15" thickBot="1" x14ac:dyDescent="0.3">
      <c r="A21" s="46" t="s">
        <v>21</v>
      </c>
      <c r="B21" s="50" t="s">
        <v>22</v>
      </c>
      <c r="C21" s="47">
        <v>64.899042980894833</v>
      </c>
      <c r="D21" s="47">
        <v>5.0712397311162151E-2</v>
      </c>
      <c r="E21" s="47">
        <v>6.7115193549184298</v>
      </c>
      <c r="F21" s="47">
        <v>3.3014799615872357</v>
      </c>
      <c r="G21" s="47">
        <v>2.0946746342396119</v>
      </c>
      <c r="H21" s="47">
        <v>101.54308302552445</v>
      </c>
    </row>
    <row r="22" spans="1:8" ht="15" thickBot="1" x14ac:dyDescent="0.3">
      <c r="A22" s="46" t="s">
        <v>23</v>
      </c>
      <c r="B22" s="50" t="s">
        <v>24</v>
      </c>
      <c r="C22" s="47">
        <v>0.91594271045499931</v>
      </c>
      <c r="D22" s="47">
        <v>1.8768400770204454</v>
      </c>
      <c r="E22" s="47">
        <v>35.373302645802397</v>
      </c>
      <c r="F22" s="47">
        <v>4.6747777042878029</v>
      </c>
      <c r="G22" s="47">
        <v>1.4732982188119299</v>
      </c>
      <c r="H22" s="47">
        <v>108.05299206294535</v>
      </c>
    </row>
    <row r="23" spans="1:8" ht="15" thickBot="1" x14ac:dyDescent="0.3">
      <c r="A23" s="46" t="s">
        <v>25</v>
      </c>
      <c r="B23" s="50" t="s">
        <v>26</v>
      </c>
      <c r="C23" s="47">
        <v>5.0944247062619449E-2</v>
      </c>
      <c r="D23" s="47">
        <v>2.0654471807120034</v>
      </c>
      <c r="E23" s="47">
        <v>0.20324571045776657</v>
      </c>
      <c r="F23" s="47">
        <v>0.10309331353115135</v>
      </c>
      <c r="G23" s="47">
        <v>0</v>
      </c>
      <c r="H23" s="47">
        <v>100.10561337230635</v>
      </c>
    </row>
    <row r="24" spans="1:8" ht="15" thickBot="1" x14ac:dyDescent="0.3">
      <c r="A24" s="46" t="s">
        <v>27</v>
      </c>
      <c r="B24" s="50" t="s">
        <v>28</v>
      </c>
      <c r="C24" s="47">
        <v>1.1633831776293082</v>
      </c>
      <c r="D24" s="47">
        <v>3.6729064237587128</v>
      </c>
      <c r="E24" s="47">
        <v>8.6710420615396515</v>
      </c>
      <c r="F24" s="47">
        <v>4.1034915071589548</v>
      </c>
      <c r="G24" s="47">
        <v>-0.29411487357871252</v>
      </c>
      <c r="H24" s="47">
        <v>102.14347085785714</v>
      </c>
    </row>
    <row r="25" spans="1:8" ht="15" thickBot="1" x14ac:dyDescent="0.3">
      <c r="A25" s="46" t="s">
        <v>29</v>
      </c>
      <c r="B25" s="50" t="s">
        <v>30</v>
      </c>
      <c r="C25" s="47">
        <v>252.33590219839618</v>
      </c>
      <c r="D25" s="47">
        <v>-0.10287382877313894</v>
      </c>
      <c r="E25" s="47">
        <v>3.5984554142486571</v>
      </c>
      <c r="F25" s="47">
        <v>-25.985492667305763</v>
      </c>
      <c r="G25" s="47">
        <v>0</v>
      </c>
      <c r="H25" s="47">
        <v>151.52214500671994</v>
      </c>
    </row>
    <row r="26" spans="1:8" ht="15" thickBot="1" x14ac:dyDescent="0.3">
      <c r="A26" s="46" t="s">
        <v>31</v>
      </c>
      <c r="B26" s="50" t="s">
        <v>32</v>
      </c>
      <c r="C26" s="47">
        <v>0.80728995858804775</v>
      </c>
      <c r="D26" s="47">
        <v>-3.1125481586893895</v>
      </c>
      <c r="E26" s="47">
        <v>11.611282466268952</v>
      </c>
      <c r="F26" s="47">
        <v>-2.5364781868464141</v>
      </c>
      <c r="G26" s="47">
        <v>0.54546319810679966</v>
      </c>
      <c r="H26" s="47">
        <v>95.375154772649978</v>
      </c>
    </row>
    <row r="27" spans="1:8" ht="15" thickBot="1" x14ac:dyDescent="0.3">
      <c r="A27" s="46" t="s">
        <v>33</v>
      </c>
      <c r="B27" s="50" t="s">
        <v>34</v>
      </c>
      <c r="C27" s="47">
        <v>9.7814996234339036E-2</v>
      </c>
      <c r="D27" s="47">
        <v>-0.55049287334445796</v>
      </c>
      <c r="E27" s="47">
        <v>2.7775273585853858E-4</v>
      </c>
      <c r="F27" s="47">
        <v>-5.41445200574414E-2</v>
      </c>
      <c r="G27" s="47">
        <v>0</v>
      </c>
      <c r="H27" s="47">
        <v>99.914993103509815</v>
      </c>
    </row>
    <row r="28" spans="1:8" ht="15" thickBot="1" x14ac:dyDescent="0.3">
      <c r="A28" s="46" t="s">
        <v>35</v>
      </c>
      <c r="B28" s="50" t="s">
        <v>36</v>
      </c>
      <c r="C28" s="47">
        <v>2.757617043948748</v>
      </c>
      <c r="D28" s="47">
        <v>-2.1317408073182365</v>
      </c>
      <c r="E28" s="47">
        <v>96.576807719646268</v>
      </c>
      <c r="F28" s="47">
        <v>-6.2006889931904334</v>
      </c>
      <c r="G28" s="47">
        <v>-1.4784451407150452</v>
      </c>
      <c r="H28" s="47">
        <v>39.543282316394389</v>
      </c>
    </row>
    <row r="29" spans="1:8" ht="15" thickBot="1" x14ac:dyDescent="0.3">
      <c r="A29" s="46" t="s">
        <v>37</v>
      </c>
      <c r="B29" s="50" t="s">
        <v>38</v>
      </c>
      <c r="C29" s="47">
        <v>1.6116530109113649</v>
      </c>
      <c r="D29" s="47">
        <v>0.49642907903676736</v>
      </c>
      <c r="E29" s="47">
        <v>2.0787010201042131</v>
      </c>
      <c r="F29" s="47">
        <v>0.83723725825925133</v>
      </c>
      <c r="G29" s="47">
        <v>0.21367521367521369</v>
      </c>
      <c r="H29" s="47">
        <v>103.90989799607081</v>
      </c>
    </row>
    <row r="30" spans="1:8" ht="15" thickBot="1" x14ac:dyDescent="0.3">
      <c r="A30" s="46" t="s">
        <v>39</v>
      </c>
      <c r="B30" s="50" t="s">
        <v>40</v>
      </c>
      <c r="C30" s="47">
        <v>0.54200940451884883</v>
      </c>
      <c r="D30" s="47">
        <v>5.1835221579401551</v>
      </c>
      <c r="E30" s="47">
        <v>0.36625129154802299</v>
      </c>
      <c r="F30" s="47">
        <v>6.5999534243364018</v>
      </c>
      <c r="G30" s="47">
        <v>39.310452459835105</v>
      </c>
      <c r="H30" s="47">
        <v>103.98354331683163</v>
      </c>
    </row>
    <row r="31" spans="1:8" ht="15" thickBot="1" x14ac:dyDescent="0.3">
      <c r="A31" s="46" t="s">
        <v>41</v>
      </c>
      <c r="B31" s="50" t="s">
        <v>42</v>
      </c>
      <c r="C31" s="47">
        <v>8.5414809512827876</v>
      </c>
      <c r="D31" s="47">
        <v>-1.9000541513884452</v>
      </c>
      <c r="E31" s="47">
        <v>311.8433832218771</v>
      </c>
      <c r="F31" s="47">
        <v>-11.988283382376663</v>
      </c>
      <c r="G31" s="47">
        <v>44.328900980280473</v>
      </c>
      <c r="H31" s="47">
        <v>64.247060729056955</v>
      </c>
    </row>
    <row r="32" spans="1:8" ht="15" thickBot="1" x14ac:dyDescent="0.3">
      <c r="A32" s="46" t="s">
        <v>43</v>
      </c>
      <c r="B32" s="50" t="s">
        <v>44</v>
      </c>
      <c r="C32" s="47">
        <v>0.48461129849352241</v>
      </c>
      <c r="D32" s="47">
        <v>0.42607514089568904</v>
      </c>
      <c r="E32" s="47">
        <v>1.3967662867228428</v>
      </c>
      <c r="F32" s="47">
        <v>0.21968945803278653</v>
      </c>
      <c r="G32" s="47">
        <v>5.9224646372365601</v>
      </c>
      <c r="H32" s="47">
        <v>100.30996814121481</v>
      </c>
    </row>
    <row r="33" spans="1:8" ht="15" thickBot="1" x14ac:dyDescent="0.3">
      <c r="A33" s="46" t="s">
        <v>45</v>
      </c>
      <c r="B33" s="50" t="s">
        <v>46</v>
      </c>
      <c r="C33" s="47">
        <v>0.30754529167467531</v>
      </c>
      <c r="D33" s="47">
        <v>-10.113355018989292</v>
      </c>
      <c r="E33" s="47">
        <v>0.68227191499901962</v>
      </c>
      <c r="F33" s="47">
        <v>-2.9282023542003404</v>
      </c>
      <c r="G33" s="47">
        <v>25.494345886502749</v>
      </c>
      <c r="H33" s="47">
        <v>364.25051074707113</v>
      </c>
    </row>
    <row r="34" spans="1:8" ht="15" thickBot="1" x14ac:dyDescent="0.3">
      <c r="A34" s="46" t="s">
        <v>47</v>
      </c>
      <c r="B34" s="50" t="s">
        <v>48</v>
      </c>
      <c r="C34" s="47">
        <v>85.362402481826109</v>
      </c>
      <c r="D34" s="47">
        <v>1.2010936328805443E-2</v>
      </c>
      <c r="E34" s="47">
        <v>4.5986697507598411</v>
      </c>
      <c r="F34" s="47">
        <v>1.0251592498583078</v>
      </c>
      <c r="G34" s="47">
        <v>0</v>
      </c>
      <c r="H34" s="47">
        <v>100.50997248960562</v>
      </c>
    </row>
    <row r="35" spans="1:8" ht="15" thickBot="1" x14ac:dyDescent="0.3">
      <c r="A35" s="46" t="s">
        <v>49</v>
      </c>
      <c r="B35" s="50" t="s">
        <v>50</v>
      </c>
      <c r="C35" s="47">
        <v>11.979009674318354</v>
      </c>
      <c r="D35" s="47">
        <v>0.102118462843581</v>
      </c>
      <c r="E35" s="47">
        <v>0.24188572406301936</v>
      </c>
      <c r="F35" s="47">
        <v>1.2220301359394694</v>
      </c>
      <c r="G35" s="47">
        <v>0</v>
      </c>
      <c r="H35" s="47">
        <v>85.229243267903158</v>
      </c>
    </row>
    <row r="36" spans="1:8" ht="15" thickBot="1" x14ac:dyDescent="0.3">
      <c r="A36" s="46" t="s">
        <v>51</v>
      </c>
      <c r="B36" s="50" t="s">
        <v>52</v>
      </c>
      <c r="C36" s="47">
        <v>4.3867574349478762</v>
      </c>
      <c r="D36" s="47">
        <v>-1.506517610904671</v>
      </c>
      <c r="E36" s="47">
        <v>4.4599247981166483</v>
      </c>
      <c r="F36" s="47">
        <v>-6.7098118273536231</v>
      </c>
      <c r="G36" s="47">
        <v>0</v>
      </c>
      <c r="H36" s="47">
        <v>37.307991493098349</v>
      </c>
    </row>
    <row r="37" spans="1:8" ht="15" thickBot="1" x14ac:dyDescent="0.3">
      <c r="A37" s="46" t="s">
        <v>53</v>
      </c>
      <c r="B37" s="50" t="s">
        <v>54</v>
      </c>
      <c r="C37" s="47">
        <v>8.1188534331728945</v>
      </c>
      <c r="D37" s="47">
        <v>0.17443701862650188</v>
      </c>
      <c r="E37" s="47">
        <v>22.307505152625168</v>
      </c>
      <c r="F37" s="47">
        <v>1.9945265916345893</v>
      </c>
      <c r="G37" s="47">
        <v>1.0173002484235869</v>
      </c>
      <c r="H37" s="47">
        <v>101.88642438774507</v>
      </c>
    </row>
    <row r="38" spans="1:8" ht="15" thickBot="1" x14ac:dyDescent="0.3">
      <c r="A38" s="46" t="s">
        <v>55</v>
      </c>
      <c r="B38" s="50" t="s">
        <v>56</v>
      </c>
      <c r="C38" s="47">
        <v>4.1364950568675996</v>
      </c>
      <c r="D38" s="47">
        <v>-1.3448363685315268</v>
      </c>
      <c r="E38" s="47">
        <v>116.85218946950866</v>
      </c>
      <c r="F38" s="47">
        <v>-8.3280024642380717</v>
      </c>
      <c r="G38" s="47">
        <v>-25.132322457638789</v>
      </c>
      <c r="H38" s="47">
        <v>85.618858662497857</v>
      </c>
    </row>
    <row r="39" spans="1:8" ht="15" thickBot="1" x14ac:dyDescent="0.3">
      <c r="A39" s="46" t="s">
        <v>57</v>
      </c>
      <c r="B39" s="50" t="s">
        <v>58</v>
      </c>
      <c r="C39" s="47">
        <v>2.1646473475161478</v>
      </c>
      <c r="D39" s="47">
        <v>1.8036085867685642E-2</v>
      </c>
      <c r="E39" s="47">
        <v>388.26221129975715</v>
      </c>
      <c r="F39" s="47">
        <v>0.52479657678350966</v>
      </c>
      <c r="G39" s="47">
        <v>8.0821986470543568</v>
      </c>
      <c r="H39" s="47">
        <v>100.37706794491996</v>
      </c>
    </row>
    <row r="40" spans="1:8" ht="15" thickBot="1" x14ac:dyDescent="0.3">
      <c r="A40" s="46" t="s">
        <v>59</v>
      </c>
      <c r="B40" s="50" t="s">
        <v>60</v>
      </c>
      <c r="C40" s="47">
        <v>2.0094390671656761</v>
      </c>
      <c r="D40" s="47">
        <v>6.0711957293159227</v>
      </c>
      <c r="E40" s="47">
        <v>1.235052500094459</v>
      </c>
      <c r="F40" s="47">
        <v>12.602801619638031</v>
      </c>
      <c r="G40" s="47">
        <v>8.974510021412204</v>
      </c>
      <c r="H40" s="47">
        <v>110.99365587423434</v>
      </c>
    </row>
    <row r="41" spans="1:8" ht="15" thickBot="1" x14ac:dyDescent="0.3">
      <c r="A41" s="46" t="s">
        <v>61</v>
      </c>
      <c r="B41" s="50" t="s">
        <v>62</v>
      </c>
      <c r="C41" s="47">
        <v>1.3298769333088334</v>
      </c>
      <c r="D41" s="47">
        <v>-1.3980238187710479</v>
      </c>
      <c r="E41" s="47">
        <v>0.20094206006577958</v>
      </c>
      <c r="F41" s="47">
        <v>-1.7727878354062117</v>
      </c>
      <c r="G41" s="47">
        <v>1.6965127238454287</v>
      </c>
      <c r="H41" s="47">
        <v>98.84225020917566</v>
      </c>
    </row>
    <row r="42" spans="1:8" ht="15" thickBot="1" x14ac:dyDescent="0.3">
      <c r="A42" s="46" t="s">
        <v>63</v>
      </c>
      <c r="B42" s="50" t="s">
        <v>64</v>
      </c>
      <c r="C42" s="47">
        <v>4.0695443400779778</v>
      </c>
      <c r="D42" s="47">
        <v>3.4337019957699888</v>
      </c>
      <c r="E42" s="47">
        <v>21.400041347942938</v>
      </c>
      <c r="F42" s="47">
        <v>12.992598456952146</v>
      </c>
      <c r="G42" s="47">
        <v>-3.0816643007490425</v>
      </c>
      <c r="H42" s="47">
        <v>131.49990660024906</v>
      </c>
    </row>
    <row r="43" spans="1:8" ht="15" thickBot="1" x14ac:dyDescent="0.3">
      <c r="A43" s="46" t="s">
        <v>65</v>
      </c>
      <c r="B43" s="50" t="s">
        <v>66</v>
      </c>
      <c r="C43" s="47">
        <v>13.561134850870696</v>
      </c>
      <c r="D43" s="47">
        <v>0.30649758301924768</v>
      </c>
      <c r="E43" s="47">
        <v>2.9664411146660945</v>
      </c>
      <c r="F43" s="47">
        <v>0.53129372959039345</v>
      </c>
      <c r="G43" s="47">
        <v>-18.302180685358255</v>
      </c>
      <c r="H43" s="47">
        <v>94.421564974382861</v>
      </c>
    </row>
    <row r="44" spans="1:8" ht="14.4" customHeight="1" thickBot="1" x14ac:dyDescent="0.3">
      <c r="A44" s="46" t="s">
        <v>67</v>
      </c>
      <c r="B44" s="50" t="s">
        <v>68</v>
      </c>
      <c r="C44" s="47">
        <v>0.96433830354653527</v>
      </c>
      <c r="D44" s="47">
        <v>-0.80701645955829993</v>
      </c>
      <c r="E44" s="47">
        <v>238.32265681806729</v>
      </c>
      <c r="F44" s="47">
        <v>-0.93271607462368866</v>
      </c>
      <c r="G44" s="47">
        <v>-0.99527653053610787</v>
      </c>
      <c r="H44" s="47">
        <v>99.566287025299985</v>
      </c>
    </row>
    <row r="45" spans="1:8" ht="15" thickBot="1" x14ac:dyDescent="0.3">
      <c r="A45" s="46" t="s">
        <v>69</v>
      </c>
      <c r="B45" s="50" t="s">
        <v>70</v>
      </c>
      <c r="C45" s="47">
        <v>2.5766940118114623</v>
      </c>
      <c r="D45" s="47">
        <v>0.81163706567412752</v>
      </c>
      <c r="E45" s="47">
        <v>34.619884711385701</v>
      </c>
      <c r="F45" s="47">
        <v>2.3135455237672913</v>
      </c>
      <c r="G45" s="47">
        <v>1.3751537653554762</v>
      </c>
      <c r="H45" s="47">
        <v>101.30298939699591</v>
      </c>
    </row>
    <row r="46" spans="1:8" ht="15" thickBot="1" x14ac:dyDescent="0.3">
      <c r="A46" s="46" t="s">
        <v>71</v>
      </c>
      <c r="B46" s="50" t="s">
        <v>72</v>
      </c>
      <c r="C46" s="47">
        <v>1.3890946481630795</v>
      </c>
      <c r="D46" s="47">
        <v>0.15389457847795585</v>
      </c>
      <c r="E46" s="47">
        <v>8.5592554560625302</v>
      </c>
      <c r="F46" s="47">
        <v>0.72738060427303008</v>
      </c>
      <c r="G46" s="47">
        <v>6.593445897167773</v>
      </c>
      <c r="H46" s="47">
        <v>100.68519252922519</v>
      </c>
    </row>
    <row r="47" spans="1:8" ht="15" thickBot="1" x14ac:dyDescent="0.3">
      <c r="A47" s="46" t="s">
        <v>73</v>
      </c>
      <c r="B47" s="50" t="s">
        <v>74</v>
      </c>
      <c r="C47" s="47">
        <v>3.3361796339480767</v>
      </c>
      <c r="D47" s="47">
        <v>1.7169234317128059</v>
      </c>
      <c r="E47" s="47">
        <v>3.804309412883756</v>
      </c>
      <c r="F47" s="47">
        <v>5.8422651512129207</v>
      </c>
      <c r="G47" s="47">
        <v>1.5888778550148956</v>
      </c>
      <c r="H47" s="47">
        <v>103.8564351538802</v>
      </c>
    </row>
    <row r="48" spans="1:8" ht="72" customHeight="1" thickBot="1" x14ac:dyDescent="0.3">
      <c r="A48" s="67" t="s">
        <v>75</v>
      </c>
      <c r="B48" s="67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9" t="s">
        <v>79</v>
      </c>
      <c r="B49" s="69"/>
      <c r="C49" s="49" t="s">
        <v>139</v>
      </c>
      <c r="D49" s="49" t="s">
        <v>178</v>
      </c>
      <c r="E49" s="49" t="s">
        <v>179</v>
      </c>
      <c r="F49" s="49" t="s">
        <v>180</v>
      </c>
      <c r="G49" s="49" t="s">
        <v>181</v>
      </c>
      <c r="H49" s="49" t="s">
        <v>182</v>
      </c>
    </row>
    <row r="50" spans="1:8" ht="15" thickBot="1" x14ac:dyDescent="0.3">
      <c r="A50" s="69"/>
      <c r="B50" s="69"/>
      <c r="C50" s="49" t="s">
        <v>159</v>
      </c>
      <c r="D50" s="49" t="s">
        <v>180</v>
      </c>
      <c r="E50" s="49" t="s">
        <v>183</v>
      </c>
      <c r="F50" s="49" t="s">
        <v>184</v>
      </c>
      <c r="G50" s="49" t="s">
        <v>162</v>
      </c>
      <c r="H50" s="49" t="s">
        <v>185</v>
      </c>
    </row>
    <row r="51" spans="1:8" ht="15" thickBot="1" x14ac:dyDescent="0.3">
      <c r="A51" s="69"/>
      <c r="B51" s="69"/>
      <c r="C51" s="49" t="s">
        <v>135</v>
      </c>
      <c r="D51" s="49" t="s">
        <v>186</v>
      </c>
      <c r="E51" s="49" t="s">
        <v>170</v>
      </c>
      <c r="F51" s="49" t="s">
        <v>186</v>
      </c>
      <c r="G51" s="49" t="s">
        <v>187</v>
      </c>
      <c r="H51" s="49" t="s">
        <v>188</v>
      </c>
    </row>
    <row r="52" spans="1:8" ht="15" thickBot="1" x14ac:dyDescent="0.3">
      <c r="A52" s="69"/>
      <c r="B52" s="69"/>
      <c r="C52" s="49" t="s">
        <v>134</v>
      </c>
      <c r="D52" s="49" t="s">
        <v>189</v>
      </c>
      <c r="E52" s="49" t="s">
        <v>190</v>
      </c>
      <c r="F52" s="49" t="s">
        <v>178</v>
      </c>
      <c r="G52" s="49" t="s">
        <v>191</v>
      </c>
      <c r="H52" s="49" t="s">
        <v>192</v>
      </c>
    </row>
    <row r="53" spans="1:8" ht="15" thickBot="1" x14ac:dyDescent="0.3">
      <c r="A53" s="69"/>
      <c r="B53" s="69"/>
      <c r="C53" s="49" t="s">
        <v>136</v>
      </c>
      <c r="D53" s="49" t="s">
        <v>167</v>
      </c>
      <c r="E53" s="49" t="s">
        <v>166</v>
      </c>
      <c r="F53" s="49" t="s">
        <v>193</v>
      </c>
      <c r="G53" s="49" t="s">
        <v>194</v>
      </c>
      <c r="H53" s="49" t="s">
        <v>195</v>
      </c>
    </row>
    <row r="54" spans="1:8" ht="15" thickBot="1" x14ac:dyDescent="0.3">
      <c r="A54" s="69"/>
      <c r="B54" s="69"/>
      <c r="C54" s="49" t="s">
        <v>148</v>
      </c>
      <c r="D54" s="49" t="s">
        <v>196</v>
      </c>
      <c r="E54" s="49" t="s">
        <v>197</v>
      </c>
      <c r="F54" s="49" t="s">
        <v>169</v>
      </c>
      <c r="G54" s="49" t="s">
        <v>173</v>
      </c>
      <c r="H54" s="49" t="s">
        <v>198</v>
      </c>
    </row>
    <row r="55" spans="1:8" ht="15" thickBot="1" x14ac:dyDescent="0.3">
      <c r="A55" s="69"/>
      <c r="B55" s="69"/>
      <c r="C55" s="49" t="s">
        <v>147</v>
      </c>
      <c r="D55" s="49" t="s">
        <v>169</v>
      </c>
      <c r="E55" s="49" t="s">
        <v>199</v>
      </c>
      <c r="F55" s="49" t="s">
        <v>200</v>
      </c>
      <c r="G55" s="49" t="s">
        <v>201</v>
      </c>
      <c r="H55" s="49" t="s">
        <v>172</v>
      </c>
    </row>
    <row r="56" spans="1:8" ht="15" thickBot="1" x14ac:dyDescent="0.3">
      <c r="A56" s="69"/>
      <c r="B56" s="69"/>
      <c r="C56" s="49" t="s">
        <v>145</v>
      </c>
      <c r="D56" s="49" t="s">
        <v>202</v>
      </c>
      <c r="E56" s="49" t="s">
        <v>203</v>
      </c>
      <c r="F56" s="49" t="s">
        <v>175</v>
      </c>
      <c r="G56" s="49" t="s">
        <v>204</v>
      </c>
      <c r="H56" s="49" t="s">
        <v>205</v>
      </c>
    </row>
    <row r="57" spans="1:8" ht="15" thickBot="1" x14ac:dyDescent="0.3">
      <c r="A57" s="69"/>
      <c r="B57" s="69"/>
      <c r="C57" s="49" t="s">
        <v>132</v>
      </c>
      <c r="D57" s="49" t="s">
        <v>200</v>
      </c>
      <c r="E57" s="49" t="s">
        <v>192</v>
      </c>
      <c r="F57" s="49" t="s">
        <v>196</v>
      </c>
      <c r="G57" s="49" t="s">
        <v>206</v>
      </c>
      <c r="H57" s="49" t="s">
        <v>171</v>
      </c>
    </row>
    <row r="58" spans="1:8" ht="15" thickBot="1" x14ac:dyDescent="0.3">
      <c r="A58" s="69"/>
      <c r="B58" s="69"/>
      <c r="C58" s="49" t="s">
        <v>153</v>
      </c>
      <c r="D58" s="49" t="s">
        <v>207</v>
      </c>
      <c r="E58" s="49" t="s">
        <v>208</v>
      </c>
      <c r="F58" s="49" t="s">
        <v>165</v>
      </c>
      <c r="G58" s="49" t="s">
        <v>184</v>
      </c>
      <c r="H58" s="49" t="s">
        <v>209</v>
      </c>
    </row>
    <row r="59" spans="1:8" ht="15" thickBot="1" x14ac:dyDescent="0.3">
      <c r="A59" s="69" t="s">
        <v>80</v>
      </c>
      <c r="B59" s="69"/>
      <c r="C59" s="49" t="s">
        <v>163</v>
      </c>
      <c r="D59" s="49" t="s">
        <v>210</v>
      </c>
      <c r="E59" s="49" t="s">
        <v>164</v>
      </c>
      <c r="F59" s="49" t="s">
        <v>210</v>
      </c>
      <c r="G59" s="49" t="s">
        <v>211</v>
      </c>
      <c r="H59" s="49" t="s">
        <v>204</v>
      </c>
    </row>
    <row r="60" spans="1:8" ht="15" thickBot="1" x14ac:dyDescent="0.3">
      <c r="A60" s="69"/>
      <c r="B60" s="69"/>
      <c r="C60" s="49" t="s">
        <v>141</v>
      </c>
      <c r="D60" s="49" t="s">
        <v>161</v>
      </c>
      <c r="E60" s="49" t="s">
        <v>163</v>
      </c>
      <c r="F60" s="49" t="s">
        <v>161</v>
      </c>
      <c r="G60" s="49" t="s">
        <v>168</v>
      </c>
      <c r="H60" s="49" t="s">
        <v>212</v>
      </c>
    </row>
    <row r="61" spans="1:8" ht="15" thickBot="1" x14ac:dyDescent="0.3">
      <c r="A61" s="69"/>
      <c r="B61" s="69"/>
      <c r="C61" s="49" t="s">
        <v>144</v>
      </c>
      <c r="D61" s="49" t="s">
        <v>213</v>
      </c>
      <c r="E61" s="49" t="s">
        <v>141</v>
      </c>
      <c r="F61" s="49" t="s">
        <v>158</v>
      </c>
      <c r="G61" s="49" t="s">
        <v>214</v>
      </c>
      <c r="H61" s="49" t="s">
        <v>215</v>
      </c>
    </row>
    <row r="62" spans="1:8" ht="15" thickBot="1" x14ac:dyDescent="0.3">
      <c r="A62" s="69"/>
      <c r="B62" s="69"/>
      <c r="C62" s="49" t="s">
        <v>140</v>
      </c>
      <c r="D62" s="49" t="s">
        <v>216</v>
      </c>
      <c r="E62" s="49" t="s">
        <v>144</v>
      </c>
      <c r="F62" s="49" t="s">
        <v>217</v>
      </c>
      <c r="G62" s="49" t="s">
        <v>218</v>
      </c>
      <c r="H62" s="49" t="s">
        <v>219</v>
      </c>
    </row>
    <row r="63" spans="1:8" ht="15" thickBot="1" x14ac:dyDescent="0.3">
      <c r="A63" s="69"/>
      <c r="B63" s="69"/>
      <c r="C63" s="49" t="s">
        <v>137</v>
      </c>
      <c r="D63" s="49" t="s">
        <v>220</v>
      </c>
      <c r="E63" s="49" t="s">
        <v>140</v>
      </c>
      <c r="F63" s="49" t="s">
        <v>221</v>
      </c>
      <c r="G63" s="49" t="s">
        <v>222</v>
      </c>
      <c r="H63" s="49" t="s">
        <v>223</v>
      </c>
    </row>
    <row r="64" spans="1:8" ht="15" thickBot="1" x14ac:dyDescent="0.3">
      <c r="A64" s="69"/>
      <c r="B64" s="69"/>
      <c r="C64" s="49" t="s">
        <v>133</v>
      </c>
      <c r="D64" s="49" t="s">
        <v>224</v>
      </c>
      <c r="E64" s="49" t="s">
        <v>137</v>
      </c>
      <c r="F64" s="49" t="s">
        <v>225</v>
      </c>
      <c r="G64" s="49" t="s">
        <v>226</v>
      </c>
      <c r="H64" s="49" t="s">
        <v>227</v>
      </c>
    </row>
    <row r="65" spans="1:12" ht="19.2" customHeight="1" thickBot="1" x14ac:dyDescent="0.3">
      <c r="A65" s="69"/>
      <c r="B65" s="69"/>
      <c r="C65" s="49" t="s">
        <v>138</v>
      </c>
      <c r="D65" s="49" t="s">
        <v>158</v>
      </c>
      <c r="E65" s="49" t="s">
        <v>133</v>
      </c>
      <c r="F65" s="49" t="s">
        <v>228</v>
      </c>
      <c r="G65" s="49" t="s">
        <v>229</v>
      </c>
      <c r="H65" s="49" t="s">
        <v>230</v>
      </c>
      <c r="L65" s="35" t="s">
        <v>81</v>
      </c>
    </row>
    <row r="66" spans="1:12" ht="15" thickBot="1" x14ac:dyDescent="0.3">
      <c r="A66" s="69"/>
      <c r="B66" s="69"/>
      <c r="C66" s="49" t="s">
        <v>149</v>
      </c>
      <c r="D66" s="49" t="s">
        <v>231</v>
      </c>
      <c r="E66" s="49" t="s">
        <v>138</v>
      </c>
      <c r="F66" s="49" t="s">
        <v>174</v>
      </c>
      <c r="G66" s="49" t="s">
        <v>232</v>
      </c>
      <c r="H66" s="49" t="s">
        <v>233</v>
      </c>
    </row>
    <row r="67" spans="1:12" ht="15" thickBot="1" x14ac:dyDescent="0.3">
      <c r="A67" s="69"/>
      <c r="B67" s="69"/>
      <c r="C67" s="49" t="s">
        <v>150</v>
      </c>
      <c r="D67" s="49" t="s">
        <v>234</v>
      </c>
      <c r="E67" s="49" t="s">
        <v>149</v>
      </c>
      <c r="F67" s="49" t="s">
        <v>213</v>
      </c>
      <c r="G67" s="49" t="s">
        <v>235</v>
      </c>
      <c r="H67" s="49" t="s">
        <v>236</v>
      </c>
    </row>
    <row r="68" spans="1:12" ht="15" thickBot="1" x14ac:dyDescent="0.3">
      <c r="A68" s="69"/>
      <c r="B68" s="69"/>
      <c r="C68" s="49" t="s">
        <v>105</v>
      </c>
      <c r="D68" s="49" t="s">
        <v>237</v>
      </c>
      <c r="E68" s="49" t="s">
        <v>150</v>
      </c>
      <c r="F68" s="49" t="s">
        <v>238</v>
      </c>
      <c r="G68" s="49" t="s">
        <v>239</v>
      </c>
      <c r="H68" s="49" t="s">
        <v>240</v>
      </c>
    </row>
    <row r="69" spans="1:12" ht="54.6" customHeight="1" thickBot="1" x14ac:dyDescent="0.3">
      <c r="A69" s="68" t="s">
        <v>142</v>
      </c>
      <c r="B69" s="68"/>
      <c r="C69" s="68"/>
      <c r="D69" s="68"/>
      <c r="E69" s="68"/>
      <c r="F69" s="68"/>
      <c r="G69" s="68"/>
      <c r="H69" s="68"/>
    </row>
    <row r="70" spans="1:12" x14ac:dyDescent="0.25">
      <c r="A70" s="62" t="s">
        <v>82</v>
      </c>
      <c r="B70" s="62"/>
      <c r="C70" s="62"/>
      <c r="D70" s="62"/>
      <c r="E70" s="62"/>
      <c r="F70" s="62"/>
      <c r="G70" s="62"/>
      <c r="H70" s="62"/>
    </row>
    <row r="74" spans="1:12" ht="31.2" x14ac:dyDescent="0.25">
      <c r="A74" s="20"/>
      <c r="B74" s="20" t="s">
        <v>83</v>
      </c>
      <c r="C74" s="20" t="s">
        <v>84</v>
      </c>
      <c r="D74" s="20" t="s">
        <v>85</v>
      </c>
      <c r="E74" s="20" t="s">
        <v>86</v>
      </c>
    </row>
    <row r="75" spans="1:12" x14ac:dyDescent="0.25">
      <c r="A75" s="21" t="s">
        <v>87</v>
      </c>
      <c r="B75" s="22" t="s">
        <v>88</v>
      </c>
      <c r="C75" s="21">
        <v>28175353</v>
      </c>
      <c r="D75" s="21">
        <v>42268582</v>
      </c>
      <c r="E75" s="23">
        <v>1.9861616143601299</v>
      </c>
    </row>
    <row r="76" spans="1:12" x14ac:dyDescent="0.25">
      <c r="A76" s="24" t="s">
        <v>89</v>
      </c>
      <c r="B76" s="25" t="s">
        <v>90</v>
      </c>
      <c r="C76" s="24">
        <v>21555247</v>
      </c>
      <c r="D76" s="24">
        <v>34242865</v>
      </c>
      <c r="E76" s="26">
        <v>0.82186755757029495</v>
      </c>
    </row>
    <row r="77" spans="1:12" x14ac:dyDescent="0.25">
      <c r="A77" s="24" t="s">
        <v>91</v>
      </c>
      <c r="B77" s="25" t="s">
        <v>92</v>
      </c>
      <c r="C77" s="24">
        <v>72122899</v>
      </c>
      <c r="D77" s="24">
        <v>101076547</v>
      </c>
      <c r="E77" s="26">
        <v>0.77804679892837103</v>
      </c>
    </row>
    <row r="78" spans="1:12" x14ac:dyDescent="0.25">
      <c r="A78" s="24" t="s">
        <v>93</v>
      </c>
      <c r="B78" s="25" t="s">
        <v>94</v>
      </c>
      <c r="C78" s="24">
        <v>66023557</v>
      </c>
      <c r="D78" s="24">
        <v>137112987</v>
      </c>
      <c r="E78" s="26">
        <v>0.74629182349216405</v>
      </c>
    </row>
    <row r="79" spans="1:12" x14ac:dyDescent="0.25">
      <c r="A79" s="24" t="s">
        <v>95</v>
      </c>
      <c r="B79" s="25" t="s">
        <v>96</v>
      </c>
      <c r="C79" s="24">
        <v>14584119</v>
      </c>
      <c r="D79" s="24">
        <v>36845980</v>
      </c>
      <c r="E79" s="26">
        <v>0.57675446176284395</v>
      </c>
    </row>
    <row r="80" spans="1:12" x14ac:dyDescent="0.25">
      <c r="A80" s="24" t="s">
        <v>97</v>
      </c>
      <c r="B80" s="25" t="s">
        <v>98</v>
      </c>
      <c r="C80" s="24">
        <v>24683149</v>
      </c>
      <c r="D80" s="24">
        <v>48240585</v>
      </c>
      <c r="E80" s="26">
        <v>0.53700795281720803</v>
      </c>
    </row>
    <row r="81" spans="1:5" x14ac:dyDescent="0.25">
      <c r="A81" s="24" t="s">
        <v>99</v>
      </c>
      <c r="B81" s="25" t="s">
        <v>100</v>
      </c>
      <c r="C81" s="24">
        <v>1985058</v>
      </c>
      <c r="D81" s="24">
        <v>4066269</v>
      </c>
      <c r="E81" s="26">
        <v>0.52451182191322598</v>
      </c>
    </row>
    <row r="82" spans="1:5" x14ac:dyDescent="0.25">
      <c r="A82" s="24" t="s">
        <v>101</v>
      </c>
      <c r="B82" s="25" t="s">
        <v>102</v>
      </c>
      <c r="C82" s="24">
        <v>33806472</v>
      </c>
      <c r="D82" s="24">
        <v>61340055</v>
      </c>
      <c r="E82" s="26">
        <v>0.51652780331062098</v>
      </c>
    </row>
    <row r="83" spans="1:5" x14ac:dyDescent="0.25">
      <c r="A83" s="24" t="s">
        <v>103</v>
      </c>
      <c r="B83" s="25" t="s">
        <v>104</v>
      </c>
      <c r="C83" s="24">
        <v>13474542</v>
      </c>
      <c r="D83" s="24">
        <v>19303225</v>
      </c>
      <c r="E83" s="26">
        <v>0.482750098846219</v>
      </c>
    </row>
    <row r="84" spans="1:5" x14ac:dyDescent="0.25">
      <c r="A84" s="24" t="s">
        <v>105</v>
      </c>
      <c r="B84" s="25" t="s">
        <v>106</v>
      </c>
      <c r="C84" s="24">
        <v>27311937</v>
      </c>
      <c r="D84" s="24">
        <v>39201759</v>
      </c>
      <c r="E84" s="26">
        <v>0.429954413109219</v>
      </c>
    </row>
    <row r="87" spans="1:5" ht="31.2" x14ac:dyDescent="0.25">
      <c r="A87" s="27"/>
      <c r="B87" s="27" t="s">
        <v>83</v>
      </c>
      <c r="C87" s="27" t="s">
        <v>84</v>
      </c>
      <c r="D87" s="27" t="s">
        <v>85</v>
      </c>
      <c r="E87" s="27" t="s">
        <v>86</v>
      </c>
    </row>
    <row r="88" spans="1:5" x14ac:dyDescent="0.25">
      <c r="A88" s="28" t="s">
        <v>107</v>
      </c>
      <c r="B88" s="29" t="s">
        <v>108</v>
      </c>
      <c r="C88" s="28">
        <v>73310337</v>
      </c>
      <c r="D88" s="28">
        <v>89923983</v>
      </c>
      <c r="E88" s="30">
        <v>3.3409627032515998</v>
      </c>
    </row>
    <row r="89" spans="1:5" x14ac:dyDescent="0.25">
      <c r="A89" s="31" t="s">
        <v>109</v>
      </c>
      <c r="B89" s="32" t="s">
        <v>110</v>
      </c>
      <c r="C89" s="33">
        <v>26026415</v>
      </c>
      <c r="D89" s="33">
        <v>31686727</v>
      </c>
      <c r="E89" s="34">
        <v>2.6245827493260898</v>
      </c>
    </row>
    <row r="90" spans="1:5" x14ac:dyDescent="0.25">
      <c r="A90" s="33" t="s">
        <v>111</v>
      </c>
      <c r="B90" s="32" t="s">
        <v>112</v>
      </c>
      <c r="C90" s="33">
        <v>94196837</v>
      </c>
      <c r="D90" s="33">
        <v>132280449</v>
      </c>
      <c r="E90" s="34">
        <v>2.5166802323492199</v>
      </c>
    </row>
    <row r="91" spans="1:5" x14ac:dyDescent="0.25">
      <c r="A91" s="33" t="s">
        <v>113</v>
      </c>
      <c r="B91" s="32" t="s">
        <v>114</v>
      </c>
      <c r="C91" s="33">
        <v>49103883</v>
      </c>
      <c r="D91" s="33">
        <v>60098371</v>
      </c>
      <c r="E91" s="34">
        <v>2.3397181782155299</v>
      </c>
    </row>
    <row r="92" spans="1:5" x14ac:dyDescent="0.25">
      <c r="A92" s="33" t="s">
        <v>115</v>
      </c>
      <c r="B92" s="32" t="s">
        <v>116</v>
      </c>
      <c r="C92" s="33">
        <v>24215352</v>
      </c>
      <c r="D92" s="33">
        <v>31377809</v>
      </c>
      <c r="E92" s="34">
        <v>0.97974559676199502</v>
      </c>
    </row>
    <row r="93" spans="1:5" x14ac:dyDescent="0.25">
      <c r="A93" s="33" t="s">
        <v>117</v>
      </c>
      <c r="B93" s="32" t="s">
        <v>118</v>
      </c>
      <c r="C93" s="33">
        <v>138518545</v>
      </c>
      <c r="D93" s="33">
        <v>188424210</v>
      </c>
      <c r="E93" s="34">
        <v>0.77728355521695602</v>
      </c>
    </row>
    <row r="94" spans="1:5" x14ac:dyDescent="0.25">
      <c r="A94" s="33" t="s">
        <v>119</v>
      </c>
      <c r="B94" s="32" t="s">
        <v>120</v>
      </c>
      <c r="C94" s="33">
        <v>31503289</v>
      </c>
      <c r="D94" s="33">
        <v>48351944</v>
      </c>
      <c r="E94" s="34">
        <v>0.76851316546383297</v>
      </c>
    </row>
    <row r="95" spans="1:5" x14ac:dyDescent="0.25">
      <c r="A95" s="33" t="s">
        <v>121</v>
      </c>
      <c r="B95" s="32" t="s">
        <v>122</v>
      </c>
      <c r="C95" s="33">
        <v>10831830</v>
      </c>
      <c r="D95" s="33">
        <v>17666790</v>
      </c>
      <c r="E95" s="34">
        <v>0.73602312149097604</v>
      </c>
    </row>
    <row r="96" spans="1:5" x14ac:dyDescent="0.25">
      <c r="A96" s="33" t="s">
        <v>123</v>
      </c>
      <c r="B96" s="32" t="s">
        <v>124</v>
      </c>
      <c r="C96" s="33">
        <v>10578096</v>
      </c>
      <c r="D96" s="33">
        <v>19143736</v>
      </c>
      <c r="E96" s="34">
        <v>0.721649914962332</v>
      </c>
    </row>
    <row r="97" spans="1:5" x14ac:dyDescent="0.25">
      <c r="A97" s="33" t="s">
        <v>125</v>
      </c>
      <c r="B97" s="32" t="s">
        <v>126</v>
      </c>
      <c r="C97" s="33">
        <v>23858538</v>
      </c>
      <c r="D97" s="33">
        <v>36098133</v>
      </c>
      <c r="E97" s="34">
        <v>0.60094850900727403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E16" sqref="E16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0" t="s">
        <v>127</v>
      </c>
      <c r="B1" s="70"/>
      <c r="C1" s="70"/>
      <c r="D1" s="70"/>
      <c r="E1" s="70"/>
      <c r="F1" s="70"/>
      <c r="G1" s="70"/>
      <c r="H1" s="70"/>
    </row>
    <row r="2" spans="1:22" ht="18" customHeight="1" x14ac:dyDescent="0.25">
      <c r="A2" s="59" t="s">
        <v>83</v>
      </c>
      <c r="B2" s="59" t="s">
        <v>128</v>
      </c>
      <c r="C2" s="59" t="s">
        <v>129</v>
      </c>
      <c r="D2" s="60">
        <v>45208</v>
      </c>
      <c r="E2" s="60">
        <v>45209</v>
      </c>
      <c r="F2" s="60">
        <v>45210</v>
      </c>
      <c r="G2" s="60">
        <v>45211</v>
      </c>
      <c r="H2" s="60">
        <v>45212</v>
      </c>
    </row>
    <row r="3" spans="1:22" ht="24" customHeight="1" x14ac:dyDescent="0.25">
      <c r="A3" s="1">
        <v>688426</v>
      </c>
      <c r="B3" s="57" t="s">
        <v>154</v>
      </c>
      <c r="C3" s="58">
        <v>45183</v>
      </c>
      <c r="D3" s="4" t="s">
        <v>151</v>
      </c>
      <c r="E3" s="4" t="s">
        <v>151</v>
      </c>
      <c r="F3" s="4" t="s">
        <v>152</v>
      </c>
      <c r="G3" s="4" t="s">
        <v>151</v>
      </c>
      <c r="H3" s="4" t="s">
        <v>151</v>
      </c>
    </row>
    <row r="4" spans="1:22" ht="25.2" customHeight="1" x14ac:dyDescent="0.25">
      <c r="A4" s="1">
        <v>301057</v>
      </c>
      <c r="B4" s="57" t="s">
        <v>155</v>
      </c>
      <c r="C4" s="58">
        <v>45184</v>
      </c>
      <c r="D4" s="4" t="s">
        <v>151</v>
      </c>
      <c r="E4" s="4" t="s">
        <v>151</v>
      </c>
      <c r="F4" s="4" t="s">
        <v>151</v>
      </c>
      <c r="G4" s="4" t="s">
        <v>152</v>
      </c>
      <c r="H4" s="4" t="s">
        <v>152</v>
      </c>
    </row>
    <row r="5" spans="1:22" ht="25.95" customHeight="1" x14ac:dyDescent="0.25">
      <c r="A5" s="1">
        <v>688226</v>
      </c>
      <c r="B5" s="57" t="s">
        <v>156</v>
      </c>
      <c r="C5" s="58">
        <v>45188</v>
      </c>
      <c r="D5" s="4" t="s">
        <v>151</v>
      </c>
      <c r="E5" s="4" t="s">
        <v>151</v>
      </c>
      <c r="F5" s="4" t="s">
        <v>151</v>
      </c>
      <c r="G5" s="4" t="s">
        <v>151</v>
      </c>
      <c r="H5" s="4" t="s">
        <v>151</v>
      </c>
    </row>
    <row r="6" spans="1:22" ht="25.8" customHeight="1" x14ac:dyDescent="0.25">
      <c r="A6" s="52">
        <v>688600</v>
      </c>
      <c r="B6" s="53" t="s">
        <v>157</v>
      </c>
      <c r="C6" s="54">
        <v>45189</v>
      </c>
      <c r="D6" s="55" t="s">
        <v>151</v>
      </c>
      <c r="E6" s="56" t="s">
        <v>151</v>
      </c>
      <c r="F6" s="56" t="s">
        <v>151</v>
      </c>
      <c r="G6" s="56" t="s">
        <v>151</v>
      </c>
      <c r="H6" s="56" t="s">
        <v>151</v>
      </c>
    </row>
    <row r="7" spans="1:22" ht="25.2" customHeight="1" x14ac:dyDescent="0.25">
      <c r="A7" s="52">
        <v>2038</v>
      </c>
      <c r="B7" s="53" t="s">
        <v>160</v>
      </c>
      <c r="C7" s="54">
        <v>45195</v>
      </c>
      <c r="D7" s="55" t="s">
        <v>151</v>
      </c>
      <c r="E7" s="56" t="s">
        <v>151</v>
      </c>
      <c r="F7" s="56" t="s">
        <v>151</v>
      </c>
      <c r="G7" s="56" t="s">
        <v>151</v>
      </c>
      <c r="H7" s="56" t="s">
        <v>152</v>
      </c>
    </row>
    <row r="8" spans="1:22" ht="24.6" customHeight="1" x14ac:dyDescent="0.25">
      <c r="A8" s="6">
        <v>300310</v>
      </c>
      <c r="B8" s="2" t="s">
        <v>165</v>
      </c>
      <c r="C8" s="3">
        <v>45211</v>
      </c>
      <c r="D8" s="5" t="s">
        <v>176</v>
      </c>
      <c r="E8" s="5" t="s">
        <v>176</v>
      </c>
      <c r="F8" s="5" t="s">
        <v>176</v>
      </c>
      <c r="G8" s="5" t="s">
        <v>151</v>
      </c>
      <c r="H8" s="4" t="s">
        <v>151</v>
      </c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  <c r="V10" s="12"/>
    </row>
    <row r="11" spans="1:22" ht="22.2" x14ac:dyDescent="0.25">
      <c r="A11" s="7" t="str">
        <f>IF(B11="","",VLOOKUP(B11,N:O,2,0))</f>
        <v/>
      </c>
      <c r="B11" s="8"/>
      <c r="C11" s="9"/>
      <c r="D11" s="11" t="str">
        <f>IF($C11="","",IF($C11&lt;=D$2,VLOOKUP($B11,$W:$AB,2,0),""))</f>
        <v/>
      </c>
      <c r="E11" s="11" t="str">
        <f>IF($C11="","",IF($C11&lt;=E$2,VLOOKUP($B11,$W:$AB,3,0),""))</f>
        <v/>
      </c>
      <c r="F11" s="11" t="str">
        <f>IF($C11="","",IF($C11&lt;=F$2,VLOOKUP($B11,$W:$AB,4,0),""))</f>
        <v/>
      </c>
      <c r="G11" s="11" t="str">
        <f>IF($C11="","",IF($C11&lt;=G$2,VLOOKUP($B11,$W:$AB,5,0),""))</f>
        <v/>
      </c>
      <c r="H11" s="11" t="str">
        <f>IF($C11="","",IF($C11&lt;=H$2,VLOOKUP($B11,$W:$AB,6,0),""))</f>
        <v/>
      </c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2023-10-16T01:18:12Z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